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hernyavskayaLK\Desktop\Мои документы\Информация по ООО\Информация об  УК на сайт\на сайт за 2016 год\Аркада Проспект\"/>
    </mc:Choice>
  </mc:AlternateContent>
  <bookViews>
    <workbookView xWindow="0" yWindow="0" windowWidth="19170" windowHeight="11940" tabRatio="790"/>
  </bookViews>
  <sheets>
    <sheet name="Проспект собст." sheetId="7" r:id="rId1"/>
  </sheets>
  <definedNames>
    <definedName name="_xlnm._FilterDatabase" localSheetId="0" hidden="1">'Проспект собст.'!$A$5:$AH$33</definedName>
  </definedNames>
  <calcPr calcId="171027"/>
</workbook>
</file>

<file path=xl/calcChain.xml><?xml version="1.0" encoding="utf-8"?>
<calcChain xmlns="http://schemas.openxmlformats.org/spreadsheetml/2006/main">
  <c r="AH8" i="7" l="1"/>
  <c r="AH10" i="7"/>
  <c r="AH11" i="7"/>
  <c r="AH12" i="7"/>
  <c r="AH13" i="7"/>
  <c r="AH14" i="7"/>
  <c r="AH15" i="7"/>
  <c r="AH16" i="7"/>
  <c r="AH17" i="7"/>
  <c r="AH18" i="7"/>
  <c r="AH20" i="7"/>
  <c r="AH21" i="7"/>
  <c r="AH22" i="7"/>
  <c r="AH23" i="7"/>
  <c r="AH24" i="7"/>
  <c r="AH25" i="7"/>
  <c r="AH26" i="7"/>
  <c r="AH27" i="7"/>
  <c r="AH28" i="7"/>
  <c r="AH29" i="7"/>
  <c r="AH7" i="7"/>
  <c r="V19" i="7"/>
  <c r="AH19" i="7" s="1"/>
  <c r="L26" i="7"/>
  <c r="P9" i="7"/>
  <c r="AH9" i="7" s="1"/>
  <c r="AB23" i="7"/>
  <c r="AH30" i="7" l="1"/>
</calcChain>
</file>

<file path=xl/sharedStrings.xml><?xml version="1.0" encoding="utf-8"?>
<sst xmlns="http://schemas.openxmlformats.org/spreadsheetml/2006/main" count="99" uniqueCount="66">
  <si>
    <t>№ п/п</t>
  </si>
  <si>
    <t>Адрес</t>
  </si>
  <si>
    <t>Объем шт.</t>
  </si>
  <si>
    <t>Объем м/п</t>
  </si>
  <si>
    <t>ИТОГО текущий ремонт</t>
  </si>
  <si>
    <t>Объем м²</t>
  </si>
  <si>
    <t>Общая площадь дома м²</t>
  </si>
  <si>
    <t>Общая  сумма тыс. руб.</t>
  </si>
  <si>
    <t>Олимпийская, д.13</t>
  </si>
  <si>
    <t>Олимпийская, д.15</t>
  </si>
  <si>
    <t>Строителей, д.7</t>
  </si>
  <si>
    <t>Студенческая, д.32</t>
  </si>
  <si>
    <t>Набережная, д.84</t>
  </si>
  <si>
    <t>Олимпийская, д.21</t>
  </si>
  <si>
    <t>Олимпийская, д.27</t>
  </si>
  <si>
    <t>Олимпийская, д.19</t>
  </si>
  <si>
    <t>Нефтяников, д.17</t>
  </si>
  <si>
    <t>ООО "Проспект"</t>
  </si>
  <si>
    <t>Поверка приборов учета АИТП</t>
  </si>
  <si>
    <t>Олимпийская, д.29</t>
  </si>
  <si>
    <t>Дорожников, д.7</t>
  </si>
  <si>
    <t>Нефтяников, д.7</t>
  </si>
  <si>
    <t>Строителей, д.11</t>
  </si>
  <si>
    <t>ИП Малаев</t>
  </si>
  <si>
    <t>Замена линолеума в МОП</t>
  </si>
  <si>
    <t>Подрядчик и Договор</t>
  </si>
  <si>
    <t>Приорбретение и установка доводчиков</t>
  </si>
  <si>
    <t>Олимпийская, д.17а</t>
  </si>
  <si>
    <t>Строителей, д.9</t>
  </si>
  <si>
    <t xml:space="preserve">Ремонт межпанельных швов </t>
  </si>
  <si>
    <t xml:space="preserve">Ремонт  кровли </t>
  </si>
  <si>
    <t>Объем п.м..</t>
  </si>
  <si>
    <t>ООО "Теплосервис"</t>
  </si>
  <si>
    <t>Замена насоса в АИТП</t>
  </si>
  <si>
    <t>Набережная, д.157</t>
  </si>
  <si>
    <t>Набережная, д.159</t>
  </si>
  <si>
    <t>Олимпийская, д.25</t>
  </si>
  <si>
    <t>Нефтяников, д.9</t>
  </si>
  <si>
    <t>Нефтяников, д.6</t>
  </si>
  <si>
    <t>Олимпийская, д.17</t>
  </si>
  <si>
    <t>Замена теплообменника</t>
  </si>
  <si>
    <t>Реконструкция автоматики АИТП</t>
  </si>
  <si>
    <t xml:space="preserve">Косметический ремонт подъездов, тамбуров </t>
  </si>
  <si>
    <t>Береговая, д.49</t>
  </si>
  <si>
    <t>Береговая, д.49а</t>
  </si>
  <si>
    <t>Замена дверных блоков, входных, балконных</t>
  </si>
  <si>
    <t>Замена почтовых ящиков</t>
  </si>
  <si>
    <t>Змена светильников в МОП</t>
  </si>
  <si>
    <t>Огнезащитная обработка деревянных конструкций кровли , Оценка качества огнезащитной обработки кровли</t>
  </si>
  <si>
    <t>Восстановление ограждений на кровле. Проведение эксплуатационных испытаний ограждений на крышах и пожарных лестниц</t>
  </si>
  <si>
    <t>Замена датчика температуры ГВС, замена обратного клапана, замена электропривода, фильтра</t>
  </si>
  <si>
    <t>№ 6-П от 01.07.2016</t>
  </si>
  <si>
    <t xml:space="preserve">ООО "Фост" </t>
  </si>
  <si>
    <t>№ 11-П от 01.07.2016</t>
  </si>
  <si>
    <t>КСБ Альтернатива</t>
  </si>
  <si>
    <t>№ 16/04 КА-Т от 14.04.2016</t>
  </si>
  <si>
    <t>№ 08/09 ОДК от 07.09.2016</t>
  </si>
  <si>
    <t>ООО "Фост" № 10-П от 01.07.2016</t>
  </si>
  <si>
    <t>ИП Шегай № 1-П от 11.01.2016</t>
  </si>
  <si>
    <t>№ 15/04 КА-Т от 14.04.2016</t>
  </si>
  <si>
    <t>КСБ Альтернатива № 14/04 КА-Т от 14.04.2016/ 27/02 КА-Т от 15.02.2016</t>
  </si>
  <si>
    <t>ИП Малаев № 14-П от 01.09.2016</t>
  </si>
  <si>
    <t>№ 7-П от 01.07.2016</t>
  </si>
  <si>
    <t>№ 17-СИ/14 от 23.07.2014</t>
  </si>
  <si>
    <t xml:space="preserve">УК "Домовой" </t>
  </si>
  <si>
    <t>Отчёт ООО "Проспект" о выполнении работ по текущему ремонту общего имущества многоквартирных домов в 2016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</si>
</sst>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-* #,##0.00_р_._-;\-* #,##0.00_р_._-;_-* &quot;-&quot;??_р_._-;_-@_-"/>
    <numFmt numFmtId="177" formatCode="0.000"/>
  </numFmts>
  <fonts count="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77" fontId="2" fillId="2" borderId="1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1" fontId="2" fillId="2" borderId="12" xfId="1" applyFont="1" applyFill="1" applyBorder="1" applyAlignment="1">
      <alignment horizontal="center" vertical="center" wrapText="1"/>
    </xf>
    <xf numFmtId="171" fontId="2" fillId="2" borderId="13" xfId="1" applyFont="1" applyFill="1" applyBorder="1" applyAlignment="1">
      <alignment horizontal="center" vertical="center" wrapText="1"/>
    </xf>
    <xf numFmtId="171" fontId="2" fillId="2" borderId="6" xfId="1" applyFont="1" applyFill="1" applyBorder="1" applyAlignment="1">
      <alignment horizontal="center" vertical="center" wrapText="1"/>
    </xf>
    <xf numFmtId="171" fontId="2" fillId="2" borderId="7" xfId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171" fontId="2" fillId="2" borderId="4" xfId="1" applyFont="1" applyFill="1" applyBorder="1" applyAlignment="1">
      <alignment horizontal="center" vertical="center" wrapText="1"/>
    </xf>
    <xf numFmtId="171" fontId="2" fillId="2" borderId="5" xfId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31"/>
  </sheetPr>
  <dimension ref="A3:AH33"/>
  <sheetViews>
    <sheetView tabSelected="1" workbookViewId="0">
      <selection activeCell="A4" sqref="A4"/>
    </sheetView>
  </sheetViews>
  <sheetFormatPr defaultRowHeight="12.75" x14ac:dyDescent="0.2"/>
  <cols>
    <col min="1" max="1" width="5.28515625" style="1" customWidth="1"/>
    <col min="2" max="2" width="19.7109375" style="1" customWidth="1"/>
    <col min="3" max="3" width="9.7109375" style="1" customWidth="1"/>
    <col min="4" max="4" width="8.5703125" style="1" customWidth="1"/>
    <col min="5" max="5" width="6.7109375" style="1" customWidth="1"/>
    <col min="6" max="6" width="7.42578125" style="1" customWidth="1"/>
    <col min="7" max="7" width="8" style="1" customWidth="1"/>
    <col min="8" max="8" width="8.5703125" style="1" customWidth="1"/>
    <col min="9" max="9" width="7.140625" style="1" customWidth="1"/>
    <col min="10" max="10" width="9.28515625" style="1" customWidth="1"/>
    <col min="11" max="11" width="7.42578125" style="1" customWidth="1"/>
    <col min="12" max="12" width="8.85546875" style="1" customWidth="1"/>
    <col min="13" max="13" width="6.7109375" style="1" customWidth="1"/>
    <col min="14" max="14" width="8.42578125" style="1" customWidth="1"/>
    <col min="15" max="15" width="7.140625" style="1" customWidth="1"/>
    <col min="16" max="16" width="9.7109375" style="1" customWidth="1"/>
    <col min="17" max="17" width="7.5703125" style="1" customWidth="1"/>
    <col min="18" max="18" width="8.7109375" style="1" customWidth="1"/>
    <col min="19" max="19" width="6.5703125" style="1" customWidth="1"/>
    <col min="20" max="20" width="9.140625" style="1" customWidth="1"/>
    <col min="21" max="21" width="7.5703125" style="1" customWidth="1"/>
    <col min="22" max="22" width="9.140625" style="1" customWidth="1"/>
    <col min="23" max="23" width="7.42578125" style="1" customWidth="1"/>
    <col min="24" max="24" width="8.5703125" style="1" customWidth="1"/>
    <col min="25" max="25" width="6.5703125" style="1" customWidth="1"/>
    <col min="26" max="26" width="8.140625" style="1" customWidth="1"/>
    <col min="27" max="27" width="7" style="1" customWidth="1"/>
    <col min="28" max="28" width="10.28515625" style="1" customWidth="1"/>
    <col min="29" max="29" width="7.85546875" style="1" customWidth="1"/>
    <col min="30" max="30" width="9.28515625" style="1" customWidth="1"/>
    <col min="31" max="31" width="7.28515625" style="1" customWidth="1"/>
    <col min="32" max="32" width="8.42578125" style="1" customWidth="1"/>
    <col min="33" max="33" width="8" style="1" customWidth="1"/>
    <col min="34" max="34" width="11.28515625" style="1" customWidth="1"/>
    <col min="35" max="16384" width="9.140625" style="1"/>
  </cols>
  <sheetData>
    <row r="3" spans="1:34" ht="20.25" customHeight="1" x14ac:dyDescent="0.2">
      <c r="A3" s="19" t="s">
        <v>65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spans="1:3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s="3" customFormat="1" ht="115.5" customHeight="1" x14ac:dyDescent="0.2">
      <c r="A5" s="16" t="s">
        <v>0</v>
      </c>
      <c r="B5" s="16" t="s">
        <v>1</v>
      </c>
      <c r="C5" s="16" t="s">
        <v>6</v>
      </c>
      <c r="D5" s="16" t="s">
        <v>42</v>
      </c>
      <c r="E5" s="16"/>
      <c r="F5" s="16" t="s">
        <v>29</v>
      </c>
      <c r="G5" s="16"/>
      <c r="H5" s="16" t="s">
        <v>48</v>
      </c>
      <c r="I5" s="16"/>
      <c r="J5" s="16" t="s">
        <v>30</v>
      </c>
      <c r="K5" s="16"/>
      <c r="L5" s="16" t="s">
        <v>18</v>
      </c>
      <c r="M5" s="16"/>
      <c r="N5" s="20" t="s">
        <v>49</v>
      </c>
      <c r="O5" s="21"/>
      <c r="P5" s="16" t="s">
        <v>45</v>
      </c>
      <c r="Q5" s="16"/>
      <c r="R5" s="16" t="s">
        <v>24</v>
      </c>
      <c r="S5" s="16"/>
      <c r="T5" s="16" t="s">
        <v>26</v>
      </c>
      <c r="U5" s="16"/>
      <c r="V5" s="20" t="s">
        <v>47</v>
      </c>
      <c r="W5" s="21"/>
      <c r="X5" s="20" t="s">
        <v>33</v>
      </c>
      <c r="Y5" s="21"/>
      <c r="Z5" s="20" t="s">
        <v>40</v>
      </c>
      <c r="AA5" s="21"/>
      <c r="AB5" s="16" t="s">
        <v>50</v>
      </c>
      <c r="AC5" s="16"/>
      <c r="AD5" s="20" t="s">
        <v>41</v>
      </c>
      <c r="AE5" s="21"/>
      <c r="AF5" s="20" t="s">
        <v>46</v>
      </c>
      <c r="AG5" s="21"/>
      <c r="AH5" s="2" t="s">
        <v>4</v>
      </c>
    </row>
    <row r="6" spans="1:34" s="3" customFormat="1" ht="47.25" customHeight="1" x14ac:dyDescent="0.2">
      <c r="A6" s="16"/>
      <c r="B6" s="16"/>
      <c r="C6" s="16"/>
      <c r="D6" s="2" t="s">
        <v>7</v>
      </c>
      <c r="E6" s="2" t="s">
        <v>2</v>
      </c>
      <c r="F6" s="2" t="s">
        <v>7</v>
      </c>
      <c r="G6" s="2" t="s">
        <v>3</v>
      </c>
      <c r="H6" s="2" t="s">
        <v>7</v>
      </c>
      <c r="I6" s="2" t="s">
        <v>2</v>
      </c>
      <c r="J6" s="2" t="s">
        <v>7</v>
      </c>
      <c r="K6" s="2" t="s">
        <v>5</v>
      </c>
      <c r="L6" s="2" t="s">
        <v>7</v>
      </c>
      <c r="M6" s="2" t="s">
        <v>2</v>
      </c>
      <c r="N6" s="2" t="s">
        <v>7</v>
      </c>
      <c r="O6" s="2" t="s">
        <v>31</v>
      </c>
      <c r="P6" s="2" t="s">
        <v>7</v>
      </c>
      <c r="Q6" s="2" t="s">
        <v>2</v>
      </c>
      <c r="R6" s="2" t="s">
        <v>7</v>
      </c>
      <c r="S6" s="2" t="s">
        <v>5</v>
      </c>
      <c r="T6" s="2" t="s">
        <v>7</v>
      </c>
      <c r="U6" s="2" t="s">
        <v>2</v>
      </c>
      <c r="V6" s="2" t="s">
        <v>7</v>
      </c>
      <c r="W6" s="2" t="s">
        <v>2</v>
      </c>
      <c r="X6" s="2" t="s">
        <v>7</v>
      </c>
      <c r="Y6" s="2" t="s">
        <v>2</v>
      </c>
      <c r="Z6" s="2" t="s">
        <v>7</v>
      </c>
      <c r="AA6" s="2" t="s">
        <v>2</v>
      </c>
      <c r="AB6" s="2" t="s">
        <v>7</v>
      </c>
      <c r="AC6" s="2" t="s">
        <v>2</v>
      </c>
      <c r="AD6" s="2" t="s">
        <v>7</v>
      </c>
      <c r="AE6" s="2" t="s">
        <v>2</v>
      </c>
      <c r="AF6" s="2" t="s">
        <v>7</v>
      </c>
      <c r="AG6" s="2" t="s">
        <v>2</v>
      </c>
      <c r="AH6" s="2" t="s">
        <v>7</v>
      </c>
    </row>
    <row r="7" spans="1:34" s="3" customFormat="1" x14ac:dyDescent="0.2">
      <c r="A7" s="2">
        <v>1</v>
      </c>
      <c r="B7" s="11" t="s">
        <v>12</v>
      </c>
      <c r="C7" s="4">
        <v>793.5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>
        <v>36</v>
      </c>
      <c r="Q7" s="2">
        <v>2</v>
      </c>
      <c r="R7" s="6">
        <v>73.033000000000001</v>
      </c>
      <c r="S7" s="2">
        <v>78</v>
      </c>
      <c r="T7" s="2">
        <v>1.46</v>
      </c>
      <c r="U7" s="2">
        <v>1</v>
      </c>
      <c r="V7" s="2">
        <v>4.0999999999999996</v>
      </c>
      <c r="W7" s="2">
        <v>5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6">
        <f>D7+F7+H7+J7+L7+N7+P7+R7+T7+V7+X7+Z7+AB7+AD7+AF7</f>
        <v>114.59299999999999</v>
      </c>
    </row>
    <row r="8" spans="1:34" s="3" customFormat="1" x14ac:dyDescent="0.2">
      <c r="A8" s="2">
        <v>2</v>
      </c>
      <c r="B8" s="11" t="s">
        <v>43</v>
      </c>
      <c r="C8" s="4">
        <v>890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>
        <v>37.6</v>
      </c>
      <c r="Q8" s="2">
        <v>1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6">
        <f t="shared" ref="AH8:AH29" si="0">D8+F8+H8+J8+L8+N8+P8+R8+T8+V8+X8+Z8+AB8+AD8+AF8</f>
        <v>37.6</v>
      </c>
    </row>
    <row r="9" spans="1:34" s="3" customFormat="1" x14ac:dyDescent="0.2">
      <c r="A9" s="2">
        <v>3</v>
      </c>
      <c r="B9" s="11" t="s">
        <v>44</v>
      </c>
      <c r="C9" s="4">
        <v>893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>
        <f>37.6*2</f>
        <v>75.2</v>
      </c>
      <c r="Q9" s="2">
        <v>2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6">
        <f t="shared" si="0"/>
        <v>75.2</v>
      </c>
    </row>
    <row r="10" spans="1:34" s="3" customFormat="1" x14ac:dyDescent="0.2">
      <c r="A10" s="2">
        <v>4</v>
      </c>
      <c r="B10" s="11" t="s">
        <v>34</v>
      </c>
      <c r="C10" s="4">
        <v>474.7</v>
      </c>
      <c r="D10" s="6">
        <v>19.102</v>
      </c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6">
        <f t="shared" si="0"/>
        <v>19.102</v>
      </c>
    </row>
    <row r="11" spans="1:34" s="3" customFormat="1" x14ac:dyDescent="0.2">
      <c r="A11" s="2">
        <v>5</v>
      </c>
      <c r="B11" s="11" t="s">
        <v>35</v>
      </c>
      <c r="C11" s="4">
        <v>476.2</v>
      </c>
      <c r="D11" s="2"/>
      <c r="E11" s="2"/>
      <c r="F11" s="2"/>
      <c r="G11" s="2"/>
      <c r="H11" s="2"/>
      <c r="I11" s="2"/>
      <c r="J11" s="6">
        <v>54.008600000000001</v>
      </c>
      <c r="K11" s="2">
        <v>45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6">
        <f t="shared" si="0"/>
        <v>54.008600000000001</v>
      </c>
    </row>
    <row r="12" spans="1:34" s="3" customFormat="1" x14ac:dyDescent="0.2">
      <c r="A12" s="2">
        <v>6</v>
      </c>
      <c r="B12" s="5" t="s">
        <v>8</v>
      </c>
      <c r="C12" s="4">
        <v>1203.2</v>
      </c>
      <c r="D12" s="2"/>
      <c r="E12" s="2"/>
      <c r="F12" s="12"/>
      <c r="G12" s="2"/>
      <c r="H12" s="2"/>
      <c r="I12" s="2"/>
      <c r="J12" s="6">
        <v>80.013440000000003</v>
      </c>
      <c r="K12" s="2">
        <v>73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6">
        <f t="shared" si="0"/>
        <v>80.013440000000003</v>
      </c>
    </row>
    <row r="13" spans="1:34" s="3" customFormat="1" x14ac:dyDescent="0.2">
      <c r="A13" s="2">
        <v>7</v>
      </c>
      <c r="B13" s="5" t="s">
        <v>9</v>
      </c>
      <c r="C13" s="4">
        <v>1204</v>
      </c>
      <c r="D13" s="2"/>
      <c r="E13" s="2"/>
      <c r="F13" s="6">
        <v>34.5</v>
      </c>
      <c r="G13" s="2">
        <v>30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4.0999999999999996</v>
      </c>
      <c r="W13" s="2">
        <v>5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6">
        <f t="shared" si="0"/>
        <v>38.6</v>
      </c>
    </row>
    <row r="14" spans="1:34" s="3" customFormat="1" x14ac:dyDescent="0.2">
      <c r="A14" s="2">
        <v>8</v>
      </c>
      <c r="B14" s="5" t="s">
        <v>39</v>
      </c>
      <c r="C14" s="4">
        <v>1206.4000000000001</v>
      </c>
      <c r="D14" s="2"/>
      <c r="E14" s="2"/>
      <c r="F14" s="1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8"/>
      <c r="Y14" s="8"/>
      <c r="Z14" s="2"/>
      <c r="AA14" s="2"/>
      <c r="AB14" s="2"/>
      <c r="AC14" s="2"/>
      <c r="AD14" s="2"/>
      <c r="AE14" s="2"/>
      <c r="AF14" s="2"/>
      <c r="AG14" s="2"/>
      <c r="AH14" s="6">
        <f t="shared" si="0"/>
        <v>0</v>
      </c>
    </row>
    <row r="15" spans="1:34" s="3" customFormat="1" x14ac:dyDescent="0.2">
      <c r="A15" s="2">
        <v>9</v>
      </c>
      <c r="B15" s="5" t="s">
        <v>27</v>
      </c>
      <c r="C15" s="2">
        <v>1253.5999999999999</v>
      </c>
      <c r="D15" s="2"/>
      <c r="E15" s="2"/>
      <c r="F15" s="2"/>
      <c r="G15" s="2"/>
      <c r="H15" s="2">
        <v>4.8</v>
      </c>
      <c r="I15" s="2">
        <v>1</v>
      </c>
      <c r="J15" s="2"/>
      <c r="K15" s="2"/>
      <c r="L15" s="6">
        <v>25.364999999999998</v>
      </c>
      <c r="M15" s="2">
        <v>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>
        <v>9.49</v>
      </c>
      <c r="Y15" s="2">
        <v>1</v>
      </c>
      <c r="Z15" s="2"/>
      <c r="AA15" s="2"/>
      <c r="AB15" s="2"/>
      <c r="AC15" s="2"/>
      <c r="AD15" s="2"/>
      <c r="AE15" s="2"/>
      <c r="AF15" s="2"/>
      <c r="AG15" s="2"/>
      <c r="AH15" s="6">
        <f t="shared" si="0"/>
        <v>39.655000000000001</v>
      </c>
    </row>
    <row r="16" spans="1:34" s="3" customFormat="1" x14ac:dyDescent="0.2">
      <c r="A16" s="2">
        <v>10</v>
      </c>
      <c r="B16" s="5" t="s">
        <v>15</v>
      </c>
      <c r="C16" s="2">
        <v>2721.3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>
        <v>343.52</v>
      </c>
      <c r="O16" s="2">
        <v>113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>
        <v>80.23</v>
      </c>
      <c r="AA16" s="2">
        <v>1</v>
      </c>
      <c r="AB16" s="2"/>
      <c r="AC16" s="2"/>
      <c r="AD16" s="2"/>
      <c r="AE16" s="2"/>
      <c r="AF16" s="2"/>
      <c r="AG16" s="2"/>
      <c r="AH16" s="6">
        <f t="shared" si="0"/>
        <v>423.75</v>
      </c>
    </row>
    <row r="17" spans="1:34" s="3" customFormat="1" x14ac:dyDescent="0.2">
      <c r="A17" s="2">
        <v>11</v>
      </c>
      <c r="B17" s="5" t="s">
        <v>13</v>
      </c>
      <c r="C17" s="2">
        <v>2566.84</v>
      </c>
      <c r="D17" s="2"/>
      <c r="E17" s="2"/>
      <c r="F17" s="6">
        <v>172.5</v>
      </c>
      <c r="G17" s="2">
        <v>150</v>
      </c>
      <c r="H17" s="2"/>
      <c r="I17" s="2"/>
      <c r="J17" s="6">
        <v>89.97972</v>
      </c>
      <c r="K17" s="2">
        <v>84</v>
      </c>
      <c r="L17" s="2"/>
      <c r="M17" s="2"/>
      <c r="N17" s="2"/>
      <c r="O17" s="2"/>
      <c r="P17" s="2"/>
      <c r="Q17" s="2"/>
      <c r="R17" s="2"/>
      <c r="S17" s="2"/>
      <c r="T17" s="2">
        <v>5.84</v>
      </c>
      <c r="U17" s="2">
        <v>4</v>
      </c>
      <c r="V17" s="2">
        <v>6.4</v>
      </c>
      <c r="W17" s="2">
        <v>8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6">
        <f t="shared" si="0"/>
        <v>274.71971999999994</v>
      </c>
    </row>
    <row r="18" spans="1:34" s="3" customFormat="1" x14ac:dyDescent="0.2">
      <c r="A18" s="2">
        <v>12</v>
      </c>
      <c r="B18" s="5" t="s">
        <v>36</v>
      </c>
      <c r="C18" s="2">
        <v>2704.5</v>
      </c>
      <c r="D18" s="2"/>
      <c r="E18" s="2"/>
      <c r="F18" s="12"/>
      <c r="G18" s="2"/>
      <c r="H18" s="2"/>
      <c r="I18" s="2"/>
      <c r="J18" s="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>
        <v>5.62</v>
      </c>
      <c r="AC18" s="2">
        <v>2</v>
      </c>
      <c r="AD18" s="2"/>
      <c r="AE18" s="2"/>
      <c r="AF18" s="2"/>
      <c r="AG18" s="2"/>
      <c r="AH18" s="6">
        <f t="shared" si="0"/>
        <v>5.62</v>
      </c>
    </row>
    <row r="19" spans="1:34" s="3" customFormat="1" x14ac:dyDescent="0.2">
      <c r="A19" s="2">
        <v>13</v>
      </c>
      <c r="B19" s="5" t="s">
        <v>14</v>
      </c>
      <c r="C19" s="2">
        <v>2717.3</v>
      </c>
      <c r="D19" s="6">
        <v>96.197999999999993</v>
      </c>
      <c r="E19" s="2">
        <v>1</v>
      </c>
      <c r="F19" s="2"/>
      <c r="G19" s="2"/>
      <c r="H19" s="2"/>
      <c r="I19" s="2"/>
      <c r="J19" s="6"/>
      <c r="K19" s="2"/>
      <c r="L19" s="2"/>
      <c r="M19" s="2"/>
      <c r="N19" s="2"/>
      <c r="O19" s="2"/>
      <c r="P19" s="2"/>
      <c r="Q19" s="2"/>
      <c r="R19" s="2"/>
      <c r="S19" s="2"/>
      <c r="T19" s="2">
        <v>5.84</v>
      </c>
      <c r="U19" s="2">
        <v>4</v>
      </c>
      <c r="V19" s="2">
        <f>16.4+6.4</f>
        <v>22.799999999999997</v>
      </c>
      <c r="W19" s="2">
        <v>28</v>
      </c>
      <c r="X19" s="2"/>
      <c r="Y19" s="2"/>
      <c r="Z19" s="2"/>
      <c r="AA19" s="2"/>
      <c r="AB19" s="6">
        <v>5.3250000000000002</v>
      </c>
      <c r="AC19" s="2">
        <v>1</v>
      </c>
      <c r="AD19" s="2"/>
      <c r="AE19" s="2"/>
      <c r="AF19" s="2">
        <v>24</v>
      </c>
      <c r="AG19" s="2">
        <v>48</v>
      </c>
      <c r="AH19" s="6">
        <f t="shared" si="0"/>
        <v>154.16299999999998</v>
      </c>
    </row>
    <row r="20" spans="1:34" s="3" customFormat="1" x14ac:dyDescent="0.2">
      <c r="A20" s="2">
        <v>14</v>
      </c>
      <c r="B20" s="5" t="s">
        <v>19</v>
      </c>
      <c r="C20" s="2">
        <v>2718.51</v>
      </c>
      <c r="D20" s="6"/>
      <c r="E20" s="2"/>
      <c r="F20" s="12"/>
      <c r="G20" s="2"/>
      <c r="H20" s="2"/>
      <c r="I20" s="2"/>
      <c r="J20" s="6"/>
      <c r="K20" s="2"/>
      <c r="L20" s="2"/>
      <c r="M20" s="2"/>
      <c r="N20" s="6">
        <v>273.60000000000002</v>
      </c>
      <c r="O20" s="2">
        <v>90</v>
      </c>
      <c r="P20" s="2"/>
      <c r="Q20" s="2"/>
      <c r="R20" s="2"/>
      <c r="S20" s="2"/>
      <c r="T20" s="2"/>
      <c r="U20" s="2"/>
      <c r="V20" s="2">
        <v>6.4</v>
      </c>
      <c r="W20" s="2">
        <v>8</v>
      </c>
      <c r="X20" s="2"/>
      <c r="Y20" s="2"/>
      <c r="Z20" s="6">
        <v>84.685500000000005</v>
      </c>
      <c r="AA20" s="2">
        <v>1</v>
      </c>
      <c r="AB20" s="2"/>
      <c r="AC20" s="2"/>
      <c r="AD20" s="6">
        <v>179.31200000000001</v>
      </c>
      <c r="AE20" s="2">
        <v>1</v>
      </c>
      <c r="AF20" s="2"/>
      <c r="AG20" s="2"/>
      <c r="AH20" s="6">
        <f t="shared" si="0"/>
        <v>543.99749999999995</v>
      </c>
    </row>
    <row r="21" spans="1:34" s="3" customFormat="1" x14ac:dyDescent="0.2">
      <c r="A21" s="2">
        <v>15</v>
      </c>
      <c r="B21" s="5" t="s">
        <v>20</v>
      </c>
      <c r="C21" s="2">
        <v>2642.3</v>
      </c>
      <c r="D21" s="6">
        <v>49.030999999999999</v>
      </c>
      <c r="E21" s="2">
        <v>1</v>
      </c>
      <c r="F21" s="2"/>
      <c r="G21" s="2"/>
      <c r="H21" s="2"/>
      <c r="I21" s="2"/>
      <c r="J21" s="6"/>
      <c r="K21" s="2"/>
      <c r="L21" s="2">
        <v>18.649999999999999</v>
      </c>
      <c r="M21" s="2">
        <v>2</v>
      </c>
      <c r="N21" s="2"/>
      <c r="O21" s="2"/>
      <c r="P21" s="2"/>
      <c r="Q21" s="2"/>
      <c r="R21" s="2"/>
      <c r="S21" s="2"/>
      <c r="T21" s="2"/>
      <c r="U21" s="2"/>
      <c r="V21" s="2">
        <v>16.399999999999999</v>
      </c>
      <c r="W21" s="2">
        <v>20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6">
        <f t="shared" si="0"/>
        <v>84.080999999999989</v>
      </c>
    </row>
    <row r="22" spans="1:34" s="3" customFormat="1" x14ac:dyDescent="0.2">
      <c r="A22" s="2">
        <v>16</v>
      </c>
      <c r="B22" s="5" t="s">
        <v>38</v>
      </c>
      <c r="C22" s="2">
        <v>1723.1</v>
      </c>
      <c r="D22" s="2"/>
      <c r="E22" s="2"/>
      <c r="F22" s="2"/>
      <c r="G22" s="2"/>
      <c r="H22" s="2"/>
      <c r="I22" s="2"/>
      <c r="J22" s="6"/>
      <c r="K22" s="2"/>
      <c r="L22" s="2">
        <v>17.25</v>
      </c>
      <c r="M22" s="2">
        <v>1</v>
      </c>
      <c r="N22" s="2"/>
      <c r="O22" s="2"/>
      <c r="P22" s="2"/>
      <c r="Q22" s="2"/>
      <c r="R22" s="2"/>
      <c r="S22" s="2"/>
      <c r="T22" s="2">
        <v>5.84</v>
      </c>
      <c r="U22" s="2">
        <v>4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6">
        <f t="shared" si="0"/>
        <v>23.09</v>
      </c>
    </row>
    <row r="23" spans="1:34" s="3" customFormat="1" x14ac:dyDescent="0.2">
      <c r="A23" s="2">
        <v>17</v>
      </c>
      <c r="B23" s="5" t="s">
        <v>21</v>
      </c>
      <c r="C23" s="4">
        <v>2333.5</v>
      </c>
      <c r="D23" s="2"/>
      <c r="E23" s="2"/>
      <c r="F23" s="2"/>
      <c r="G23" s="2"/>
      <c r="H23" s="2"/>
      <c r="I23" s="2"/>
      <c r="J23" s="6">
        <v>59.512999999999998</v>
      </c>
      <c r="K23" s="2">
        <v>8</v>
      </c>
      <c r="L23" s="2"/>
      <c r="M23" s="2"/>
      <c r="N23" s="2"/>
      <c r="O23" s="2"/>
      <c r="P23" s="2"/>
      <c r="Q23" s="2"/>
      <c r="R23" s="2"/>
      <c r="S23" s="2"/>
      <c r="T23" s="2">
        <v>5.84</v>
      </c>
      <c r="U23" s="2">
        <v>4</v>
      </c>
      <c r="V23" s="2"/>
      <c r="W23" s="2"/>
      <c r="X23" s="6">
        <v>7.165</v>
      </c>
      <c r="Y23" s="2">
        <v>1</v>
      </c>
      <c r="Z23" s="2"/>
      <c r="AA23" s="2"/>
      <c r="AB23" s="6">
        <f>12.256+30.158</f>
        <v>42.414000000000001</v>
      </c>
      <c r="AC23" s="2">
        <v>2</v>
      </c>
      <c r="AD23" s="2"/>
      <c r="AE23" s="2"/>
      <c r="AF23" s="2"/>
      <c r="AG23" s="2"/>
      <c r="AH23" s="6">
        <f t="shared" si="0"/>
        <v>114.932</v>
      </c>
    </row>
    <row r="24" spans="1:34" s="3" customFormat="1" x14ac:dyDescent="0.2">
      <c r="A24" s="2">
        <v>18</v>
      </c>
      <c r="B24" s="5" t="s">
        <v>37</v>
      </c>
      <c r="C24" s="4">
        <v>897.87</v>
      </c>
      <c r="D24" s="2"/>
      <c r="E24" s="2"/>
      <c r="F24" s="2"/>
      <c r="G24" s="2"/>
      <c r="H24" s="2"/>
      <c r="I24" s="2"/>
      <c r="J24" s="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v>6.4</v>
      </c>
      <c r="W24" s="2">
        <v>8</v>
      </c>
      <c r="X24" s="6"/>
      <c r="Y24" s="2"/>
      <c r="Z24" s="2"/>
      <c r="AA24" s="2"/>
      <c r="AB24" s="6"/>
      <c r="AC24" s="2"/>
      <c r="AD24" s="2"/>
      <c r="AE24" s="2"/>
      <c r="AF24" s="2"/>
      <c r="AG24" s="2"/>
      <c r="AH24" s="6">
        <f t="shared" si="0"/>
        <v>6.4</v>
      </c>
    </row>
    <row r="25" spans="1:34" s="3" customFormat="1" ht="13.5" customHeight="1" x14ac:dyDescent="0.2">
      <c r="A25" s="2">
        <v>19</v>
      </c>
      <c r="B25" s="5" t="s">
        <v>16</v>
      </c>
      <c r="C25" s="2">
        <v>2088.6999999999998</v>
      </c>
      <c r="D25" s="2"/>
      <c r="E25" s="2"/>
      <c r="F25" s="2"/>
      <c r="G25" s="2"/>
      <c r="H25" s="2"/>
      <c r="I25" s="2"/>
      <c r="J25" s="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v>4.8</v>
      </c>
      <c r="W25" s="2">
        <v>6</v>
      </c>
      <c r="X25" s="6">
        <v>7.165</v>
      </c>
      <c r="Y25" s="2">
        <v>1</v>
      </c>
      <c r="Z25" s="2"/>
      <c r="AA25" s="2"/>
      <c r="AB25" s="6"/>
      <c r="AC25" s="2"/>
      <c r="AD25" s="2"/>
      <c r="AE25" s="2"/>
      <c r="AF25" s="2"/>
      <c r="AG25" s="2"/>
      <c r="AH25" s="6">
        <f t="shared" si="0"/>
        <v>11.965</v>
      </c>
    </row>
    <row r="26" spans="1:34" s="3" customFormat="1" x14ac:dyDescent="0.2">
      <c r="A26" s="2">
        <v>20</v>
      </c>
      <c r="B26" s="5" t="s">
        <v>10</v>
      </c>
      <c r="C26" s="4">
        <v>2288.9</v>
      </c>
      <c r="D26" s="6">
        <v>95.611000000000004</v>
      </c>
      <c r="E26" s="2">
        <v>1</v>
      </c>
      <c r="F26" s="2"/>
      <c r="G26" s="2"/>
      <c r="H26" s="2"/>
      <c r="I26" s="2"/>
      <c r="J26" s="2"/>
      <c r="K26" s="2"/>
      <c r="L26" s="6">
        <f>7.746+56.339</f>
        <v>64.084999999999994</v>
      </c>
      <c r="M26" s="2">
        <v>2</v>
      </c>
      <c r="N26" s="2"/>
      <c r="O26" s="2"/>
      <c r="P26" s="2"/>
      <c r="Q26" s="2"/>
      <c r="R26" s="2"/>
      <c r="S26" s="2"/>
      <c r="T26" s="2">
        <v>2.97</v>
      </c>
      <c r="U26" s="2">
        <v>2</v>
      </c>
      <c r="V26" s="2">
        <v>3.2</v>
      </c>
      <c r="W26" s="2">
        <v>4</v>
      </c>
      <c r="X26" s="6"/>
      <c r="Y26" s="2"/>
      <c r="Z26" s="2"/>
      <c r="AA26" s="2"/>
      <c r="AB26" s="6"/>
      <c r="AC26" s="2"/>
      <c r="AD26" s="2"/>
      <c r="AE26" s="2"/>
      <c r="AF26" s="2"/>
      <c r="AG26" s="2"/>
      <c r="AH26" s="6">
        <f t="shared" si="0"/>
        <v>165.86599999999999</v>
      </c>
    </row>
    <row r="27" spans="1:34" s="3" customFormat="1" x14ac:dyDescent="0.2">
      <c r="A27" s="2">
        <v>21</v>
      </c>
      <c r="B27" s="5" t="s">
        <v>28</v>
      </c>
      <c r="C27" s="4">
        <v>2752</v>
      </c>
      <c r="D27" s="2">
        <v>95.88</v>
      </c>
      <c r="E27" s="2">
        <v>1</v>
      </c>
      <c r="F27" s="2"/>
      <c r="G27" s="2"/>
      <c r="H27" s="2">
        <v>161.76</v>
      </c>
      <c r="I27" s="2">
        <v>1</v>
      </c>
      <c r="J27" s="2"/>
      <c r="K27" s="2"/>
      <c r="L27" s="6">
        <v>3.0249999999999999</v>
      </c>
      <c r="M27" s="2">
        <v>1</v>
      </c>
      <c r="N27" s="2"/>
      <c r="O27" s="2"/>
      <c r="P27" s="2"/>
      <c r="Q27" s="2"/>
      <c r="R27" s="2"/>
      <c r="S27" s="2"/>
      <c r="T27" s="2">
        <v>5.84</v>
      </c>
      <c r="U27" s="2">
        <v>4</v>
      </c>
      <c r="V27" s="2">
        <v>6.4</v>
      </c>
      <c r="W27" s="2">
        <v>8</v>
      </c>
      <c r="X27" s="6">
        <v>7.165</v>
      </c>
      <c r="Y27" s="2">
        <v>1</v>
      </c>
      <c r="Z27" s="2"/>
      <c r="AA27" s="2"/>
      <c r="AB27" s="6">
        <v>30.582999999999998</v>
      </c>
      <c r="AC27" s="2">
        <v>1</v>
      </c>
      <c r="AD27" s="2"/>
      <c r="AE27" s="2"/>
      <c r="AF27" s="2"/>
      <c r="AG27" s="2"/>
      <c r="AH27" s="6">
        <f t="shared" si="0"/>
        <v>310.65299999999991</v>
      </c>
    </row>
    <row r="28" spans="1:34" s="3" customFormat="1" x14ac:dyDescent="0.2">
      <c r="A28" s="2">
        <v>22</v>
      </c>
      <c r="B28" s="5" t="s">
        <v>22</v>
      </c>
      <c r="C28" s="4">
        <v>2306.1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>
        <v>3.2</v>
      </c>
      <c r="W28" s="2">
        <v>4</v>
      </c>
      <c r="X28" s="2"/>
      <c r="Y28" s="2"/>
      <c r="Z28" s="2"/>
      <c r="AA28" s="2"/>
      <c r="AB28" s="6">
        <v>67.576999999999998</v>
      </c>
      <c r="AC28" s="2">
        <v>4</v>
      </c>
      <c r="AD28" s="2"/>
      <c r="AE28" s="2"/>
      <c r="AF28" s="2"/>
      <c r="AG28" s="2"/>
      <c r="AH28" s="6">
        <f t="shared" si="0"/>
        <v>70.777000000000001</v>
      </c>
    </row>
    <row r="29" spans="1:34" s="3" customFormat="1" x14ac:dyDescent="0.2">
      <c r="A29" s="2">
        <v>23</v>
      </c>
      <c r="B29" s="5" t="s">
        <v>11</v>
      </c>
      <c r="C29" s="6">
        <v>2525.5</v>
      </c>
      <c r="D29" s="9"/>
      <c r="E29" s="9"/>
      <c r="F29" s="13">
        <v>57.5</v>
      </c>
      <c r="G29" s="9">
        <v>50</v>
      </c>
      <c r="H29" s="2"/>
      <c r="I29" s="2"/>
      <c r="J29" s="2"/>
      <c r="K29" s="2"/>
      <c r="L29" s="9"/>
      <c r="M29" s="9"/>
      <c r="N29" s="9"/>
      <c r="O29" s="9"/>
      <c r="P29" s="2"/>
      <c r="Q29" s="2"/>
      <c r="R29" s="9"/>
      <c r="S29" s="9"/>
      <c r="T29" s="2"/>
      <c r="U29" s="2"/>
      <c r="V29" s="9"/>
      <c r="W29" s="9"/>
      <c r="X29" s="9"/>
      <c r="Y29" s="9"/>
      <c r="Z29" s="2"/>
      <c r="AA29" s="2"/>
      <c r="AB29" s="2"/>
      <c r="AC29" s="2"/>
      <c r="AD29" s="6">
        <v>76.632499999999993</v>
      </c>
      <c r="AE29" s="2">
        <v>1</v>
      </c>
      <c r="AF29" s="2"/>
      <c r="AG29" s="2"/>
      <c r="AH29" s="6">
        <f t="shared" si="0"/>
        <v>134.13249999999999</v>
      </c>
    </row>
    <row r="30" spans="1:34" s="7" customFormat="1" ht="11.25" customHeight="1" x14ac:dyDescent="0.2">
      <c r="A30" s="36" t="s">
        <v>25</v>
      </c>
      <c r="B30" s="37"/>
      <c r="C30" s="37"/>
      <c r="D30" s="22" t="s">
        <v>23</v>
      </c>
      <c r="E30" s="23"/>
      <c r="F30" s="22" t="s">
        <v>52</v>
      </c>
      <c r="G30" s="23"/>
      <c r="H30" s="47" t="s">
        <v>54</v>
      </c>
      <c r="I30" s="48"/>
      <c r="J30" s="22" t="s">
        <v>57</v>
      </c>
      <c r="K30" s="28"/>
      <c r="L30" s="22" t="s">
        <v>64</v>
      </c>
      <c r="M30" s="23"/>
      <c r="N30" s="22" t="s">
        <v>54</v>
      </c>
      <c r="O30" s="23"/>
      <c r="P30" s="28" t="s">
        <v>60</v>
      </c>
      <c r="Q30" s="28"/>
      <c r="R30" s="22" t="s">
        <v>23</v>
      </c>
      <c r="S30" s="23"/>
      <c r="T30" s="28" t="s">
        <v>17</v>
      </c>
      <c r="U30" s="23"/>
      <c r="V30" s="22" t="s">
        <v>17</v>
      </c>
      <c r="W30" s="23"/>
      <c r="X30" s="22" t="s">
        <v>32</v>
      </c>
      <c r="Y30" s="23"/>
      <c r="Z30" s="22" t="s">
        <v>32</v>
      </c>
      <c r="AA30" s="23"/>
      <c r="AB30" s="22" t="s">
        <v>32</v>
      </c>
      <c r="AC30" s="23"/>
      <c r="AD30" s="22" t="s">
        <v>32</v>
      </c>
      <c r="AE30" s="23"/>
      <c r="AF30" s="22" t="s">
        <v>17</v>
      </c>
      <c r="AG30" s="23"/>
      <c r="AH30" s="39">
        <f>SUM(AH7:AH29)</f>
        <v>2782.9187599999996</v>
      </c>
    </row>
    <row r="31" spans="1:34" s="3" customFormat="1" ht="39.75" customHeight="1" x14ac:dyDescent="0.2">
      <c r="A31" s="17"/>
      <c r="B31" s="14"/>
      <c r="C31" s="14"/>
      <c r="D31" s="24"/>
      <c r="E31" s="25"/>
      <c r="F31" s="24"/>
      <c r="G31" s="25"/>
      <c r="H31" s="23"/>
      <c r="I31" s="49"/>
      <c r="J31" s="26"/>
      <c r="K31" s="29"/>
      <c r="L31" s="24"/>
      <c r="M31" s="25"/>
      <c r="N31" s="24"/>
      <c r="O31" s="25"/>
      <c r="P31" s="38"/>
      <c r="Q31" s="38"/>
      <c r="R31" s="24"/>
      <c r="S31" s="25"/>
      <c r="T31" s="38"/>
      <c r="U31" s="25"/>
      <c r="V31" s="24"/>
      <c r="W31" s="25"/>
      <c r="X31" s="24"/>
      <c r="Y31" s="25"/>
      <c r="Z31" s="24"/>
      <c r="AA31" s="25"/>
      <c r="AB31" s="24"/>
      <c r="AC31" s="25"/>
      <c r="AD31" s="24"/>
      <c r="AE31" s="25"/>
      <c r="AF31" s="24"/>
      <c r="AG31" s="25"/>
      <c r="AH31" s="40"/>
    </row>
    <row r="32" spans="1:34" s="3" customFormat="1" ht="29.25" customHeight="1" x14ac:dyDescent="0.2">
      <c r="A32" s="17"/>
      <c r="B32" s="14"/>
      <c r="C32" s="14"/>
      <c r="D32" s="24" t="s">
        <v>51</v>
      </c>
      <c r="E32" s="25"/>
      <c r="F32" s="44" t="s">
        <v>53</v>
      </c>
      <c r="G32" s="45"/>
      <c r="H32" s="42" t="s">
        <v>55</v>
      </c>
      <c r="I32" s="43"/>
      <c r="J32" s="30" t="s">
        <v>58</v>
      </c>
      <c r="K32" s="30"/>
      <c r="L32" s="24" t="s">
        <v>63</v>
      </c>
      <c r="M32" s="25"/>
      <c r="N32" s="32" t="s">
        <v>59</v>
      </c>
      <c r="O32" s="33"/>
      <c r="P32" s="21" t="s">
        <v>61</v>
      </c>
      <c r="Q32" s="20"/>
      <c r="R32" s="24" t="s">
        <v>62</v>
      </c>
      <c r="S32" s="25"/>
      <c r="T32" s="38"/>
      <c r="U32" s="25"/>
      <c r="V32" s="24"/>
      <c r="W32" s="25"/>
      <c r="X32" s="24"/>
      <c r="Y32" s="25"/>
      <c r="Z32" s="24"/>
      <c r="AA32" s="25"/>
      <c r="AB32" s="24"/>
      <c r="AC32" s="25"/>
      <c r="AD32" s="24"/>
      <c r="AE32" s="25"/>
      <c r="AF32" s="24"/>
      <c r="AG32" s="25"/>
      <c r="AH32" s="40"/>
    </row>
    <row r="33" spans="1:34" s="3" customFormat="1" ht="29.25" customHeight="1" x14ac:dyDescent="0.2">
      <c r="A33" s="18"/>
      <c r="B33" s="15"/>
      <c r="C33" s="15"/>
      <c r="D33" s="26"/>
      <c r="E33" s="27"/>
      <c r="F33" s="46"/>
      <c r="G33" s="31"/>
      <c r="H33" s="34" t="s">
        <v>56</v>
      </c>
      <c r="I33" s="35"/>
      <c r="J33" s="31"/>
      <c r="K33" s="31"/>
      <c r="L33" s="26"/>
      <c r="M33" s="27"/>
      <c r="N33" s="34"/>
      <c r="O33" s="35"/>
      <c r="P33" s="21"/>
      <c r="Q33" s="20"/>
      <c r="R33" s="26"/>
      <c r="S33" s="27"/>
      <c r="T33" s="29"/>
      <c r="U33" s="27"/>
      <c r="V33" s="26"/>
      <c r="W33" s="27"/>
      <c r="X33" s="26"/>
      <c r="Y33" s="27"/>
      <c r="Z33" s="26"/>
      <c r="AA33" s="27"/>
      <c r="AB33" s="26"/>
      <c r="AC33" s="27"/>
      <c r="AD33" s="26"/>
      <c r="AE33" s="27"/>
      <c r="AF33" s="26"/>
      <c r="AG33" s="27"/>
      <c r="AH33" s="41"/>
    </row>
  </sheetData>
  <mergeCells count="45">
    <mergeCell ref="AH30:AH33"/>
    <mergeCell ref="P5:Q5"/>
    <mergeCell ref="R32:S33"/>
    <mergeCell ref="AD30:AE33"/>
    <mergeCell ref="H32:I32"/>
    <mergeCell ref="D32:E33"/>
    <mergeCell ref="F30:G31"/>
    <mergeCell ref="F32:G33"/>
    <mergeCell ref="H30:I31"/>
    <mergeCell ref="J5:K5"/>
    <mergeCell ref="A3:AH3"/>
    <mergeCell ref="D5:E5"/>
    <mergeCell ref="AB5:AC5"/>
    <mergeCell ref="F5:G5"/>
    <mergeCell ref="A5:A6"/>
    <mergeCell ref="T5:U5"/>
    <mergeCell ref="Z5:AA5"/>
    <mergeCell ref="X5:Y5"/>
    <mergeCell ref="L5:M5"/>
    <mergeCell ref="H5:I5"/>
    <mergeCell ref="AF5:AG5"/>
    <mergeCell ref="AD5:AE5"/>
    <mergeCell ref="V5:W5"/>
    <mergeCell ref="T30:U33"/>
    <mergeCell ref="V30:W33"/>
    <mergeCell ref="AF30:AG33"/>
    <mergeCell ref="AB30:AC33"/>
    <mergeCell ref="Z30:AA33"/>
    <mergeCell ref="X30:Y33"/>
    <mergeCell ref="A30:C33"/>
    <mergeCell ref="R5:S5"/>
    <mergeCell ref="H33:I33"/>
    <mergeCell ref="N5:O5"/>
    <mergeCell ref="B5:B6"/>
    <mergeCell ref="C5:C6"/>
    <mergeCell ref="D30:E31"/>
    <mergeCell ref="P30:Q31"/>
    <mergeCell ref="P32:Q33"/>
    <mergeCell ref="R30:S31"/>
    <mergeCell ref="L30:M31"/>
    <mergeCell ref="L32:M33"/>
    <mergeCell ref="J30:K31"/>
    <mergeCell ref="J32:K33"/>
    <mergeCell ref="N30:O31"/>
    <mergeCell ref="N32:O33"/>
  </mergeCells>
  <phoneticPr fontId="0" type="noConversion"/>
  <pageMargins left="0.2" right="0.2" top="0.51" bottom="0.53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Проспект собст.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Чернявская Лариса Константиновна</cp:lastModifiedBy>
  <cp:lastPrinted>2015-01-13T10:14:16Z</cp:lastPrinted>
  <dcterms:created xsi:type="dcterms:W3CDTF">2012-02-28T11:54:55Z</dcterms:created>
  <dcterms:modified xsi:type="dcterms:W3CDTF">2017-03-16T11:04:09Z</dcterms:modified>
</cp:coreProperties>
</file>